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0B9F92F-C1FA-43DF-9AE6-D7FEA7B232DB}" xr6:coauthVersionLast="36" xr6:coauthVersionMax="47" xr10:uidLastSave="{00000000-0000-0000-0000-000000000000}"/>
  <bookViews>
    <workbookView xWindow="-105" yWindow="-105" windowWidth="21795" windowHeight="12975" tabRatio="983" xr2:uid="{00000000-000D-0000-FFFF-FFFF00000000}"/>
  </bookViews>
  <sheets>
    <sheet name="자격인정조서" sheetId="20" r:id="rId1"/>
  </sheets>
  <definedNames>
    <definedName name="_xlnm.Print_Area" localSheetId="0">자격인정조서!$A$1:$N$25</definedName>
  </definedNames>
  <calcPr calcId="191029"/>
</workbook>
</file>

<file path=xl/calcChain.xml><?xml version="1.0" encoding="utf-8"?>
<calcChain xmlns="http://schemas.openxmlformats.org/spreadsheetml/2006/main">
  <c r="H6" i="20" l="1"/>
  <c r="I6" i="20" s="1"/>
  <c r="J6" i="20" s="1"/>
  <c r="H7" i="20"/>
  <c r="I7" i="20" s="1"/>
  <c r="J7" i="20" s="1"/>
  <c r="H8" i="20"/>
  <c r="I8" i="20" s="1"/>
  <c r="J8" i="20" s="1"/>
  <c r="H9" i="20"/>
  <c r="I9" i="20" s="1"/>
  <c r="J9" i="20" s="1"/>
  <c r="H14" i="20" l="1"/>
  <c r="I14" i="20" s="1"/>
  <c r="J14" i="20" s="1"/>
  <c r="L14" i="20" s="1"/>
  <c r="M14" i="20" s="1"/>
  <c r="N14" i="20" s="1"/>
  <c r="L9" i="20" l="1"/>
  <c r="M9" i="20" s="1"/>
  <c r="N9" i="20" s="1"/>
  <c r="L8" i="20" l="1"/>
  <c r="M8" i="20" s="1"/>
  <c r="N8" i="20" s="1"/>
  <c r="H12" i="20"/>
  <c r="I12" i="20" s="1"/>
  <c r="J12" i="20" s="1"/>
  <c r="L12" i="20" s="1"/>
  <c r="M12" i="20" s="1"/>
  <c r="N12" i="20" s="1"/>
  <c r="H16" i="20" l="1"/>
  <c r="I16" i="20" s="1"/>
  <c r="J16" i="20" s="1"/>
  <c r="L16" i="20" s="1"/>
  <c r="M16" i="20" s="1"/>
  <c r="N16" i="20" s="1"/>
  <c r="H17" i="20" l="1"/>
  <c r="I17" i="20" s="1"/>
  <c r="J17" i="20" s="1"/>
  <c r="L17" i="20" s="1"/>
  <c r="M17" i="20" s="1"/>
  <c r="N17" i="20" s="1"/>
  <c r="L20" i="20" l="1"/>
  <c r="L7" i="20"/>
  <c r="M7" i="20" s="1"/>
  <c r="N7" i="20" s="1"/>
  <c r="L6" i="20"/>
  <c r="M6" i="20" l="1"/>
  <c r="N6" i="20" s="1"/>
  <c r="H20" i="20"/>
  <c r="I20" i="20" s="1"/>
  <c r="J20" i="20" s="1"/>
  <c r="L13" i="20" l="1"/>
  <c r="M13" i="20"/>
  <c r="N13" i="20"/>
  <c r="M20" i="20"/>
  <c r="F24" i="20" l="1"/>
  <c r="N20" i="20"/>
  <c r="G24" i="20" s="1"/>
  <c r="H24" i="20" l="1"/>
  <c r="N21" i="20"/>
  <c r="M21" i="20"/>
  <c r="L21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6" authorId="0" shapeId="0" xr:uid="{2C032E29-9253-40AF-B1AF-4703F74826DC}">
      <text>
        <r>
          <rPr>
            <sz val="9"/>
            <color indexed="81"/>
            <rFont val="돋움"/>
            <family val="3"/>
            <charset val="129"/>
          </rPr>
          <t>증빙서류에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연번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근무처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직명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실제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수학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근무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기간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성명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전임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여부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명시하여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제출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명시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방법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하이라이트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밑줄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>)</t>
        </r>
      </text>
    </comment>
    <comment ref="B22" authorId="0" shapeId="0" xr:uid="{00000000-0006-0000-0000-000004000000}">
      <text>
        <r>
          <rPr>
            <sz val="9"/>
            <color indexed="81"/>
            <rFont val="돋움"/>
            <family val="3"/>
            <charset val="129"/>
          </rPr>
          <t>법정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자격기준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부분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변경금지</t>
        </r>
      </text>
    </comment>
    <comment ref="F22" authorId="0" shapeId="0" xr:uid="{AF10FEE9-6494-4548-82F2-07F9F0277B4C}">
      <text>
        <r>
          <rPr>
            <sz val="9"/>
            <color indexed="81"/>
            <rFont val="돋움"/>
            <family val="3"/>
            <charset val="129"/>
          </rPr>
          <t>임용예정기관에서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검토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<sst xmlns="http://schemas.openxmlformats.org/spreadsheetml/2006/main" count="44" uniqueCount="39">
  <si>
    <t>소계</t>
    <phoneticPr fontId="1" type="noConversion"/>
  </si>
  <si>
    <t>교육경력</t>
    <phoneticPr fontId="1" type="noConversion"/>
  </si>
  <si>
    <t>합계</t>
    <phoneticPr fontId="1" type="noConversion"/>
  </si>
  <si>
    <t>계</t>
    <phoneticPr fontId="1" type="noConversion"/>
  </si>
  <si>
    <t>연구연수</t>
    <phoneticPr fontId="1" type="noConversion"/>
  </si>
  <si>
    <t>가</t>
    <phoneticPr fontId="1" type="noConversion"/>
  </si>
  <si>
    <t>부</t>
    <phoneticPr fontId="1" type="noConversion"/>
  </si>
  <si>
    <t>○</t>
    <phoneticPr fontId="1" type="noConversion"/>
  </si>
  <si>
    <t>환산율</t>
    <phoneticPr fontId="1" type="noConversion"/>
  </si>
  <si>
    <t>임
용
자</t>
    <phoneticPr fontId="1" type="noConversion"/>
  </si>
  <si>
    <t>임용예정기관명</t>
    <phoneticPr fontId="1" type="noConversion"/>
  </si>
  <si>
    <t>임용예정직명</t>
    <phoneticPr fontId="1" type="noConversion"/>
  </si>
  <si>
    <t>소계</t>
    <phoneticPr fontId="1" type="noConversion"/>
  </si>
  <si>
    <t>임용자 자격산출</t>
    <phoneticPr fontId="1" type="noConversion"/>
  </si>
  <si>
    <t>법정 자격기준(대학졸업자)</t>
    <phoneticPr fontId="1" type="noConversion"/>
  </si>
  <si>
    <t>근무처</t>
    <phoneticPr fontId="1" type="noConversion"/>
  </si>
  <si>
    <t>연번</t>
    <phoneticPr fontId="1" type="noConversion"/>
  </si>
  <si>
    <t>현직명</t>
    <phoneticPr fontId="1" type="noConversion"/>
  </si>
  <si>
    <t>직명</t>
    <phoneticPr fontId="1" type="noConversion"/>
  </si>
  <si>
    <t>기간</t>
    <phoneticPr fontId="1" type="noConversion"/>
  </si>
  <si>
    <t>성명</t>
    <phoneticPr fontId="1" type="noConversion"/>
  </si>
  <si>
    <t>담당과목</t>
    <phoneticPr fontId="1" type="noConversion"/>
  </si>
  <si>
    <t>환산기간
(년.월.일.)</t>
    <phoneticPr fontId="1" type="noConversion"/>
  </si>
  <si>
    <r>
      <t>자격인정조서</t>
    </r>
    <r>
      <rPr>
        <sz val="12"/>
        <color theme="1"/>
        <rFont val="맑은 고딕"/>
        <family val="3"/>
        <charset val="129"/>
        <scheme val="minor"/>
      </rPr>
      <t>(대학졸업자 및 동등학위)</t>
    </r>
    <phoneticPr fontId="1" type="noConversion"/>
  </si>
  <si>
    <t>비고: 연구실적연수와 교육경력연수 중 어느 하나가 기준에 미달하더라도 연구실적연수와 교육경력연수의 합계가 해당 기준을 충족하면 자격기준을 갖춘 것으로 본다.</t>
    <phoneticPr fontId="1" type="noConversion"/>
  </si>
  <si>
    <t>연구
경력</t>
    <phoneticPr fontId="1" type="noConversion"/>
  </si>
  <si>
    <t>교육
경력</t>
    <phoneticPr fontId="1" type="noConversion"/>
  </si>
  <si>
    <t>경력
내용</t>
    <phoneticPr fontId="1" type="noConversion"/>
  </si>
  <si>
    <t>자격
판정</t>
    <phoneticPr fontId="1" type="noConversion"/>
  </si>
  <si>
    <t>판정</t>
    <phoneticPr fontId="1" type="noConversion"/>
  </si>
  <si>
    <t>학력</t>
    <phoneticPr fontId="1" type="noConversion"/>
  </si>
  <si>
    <t>문학사</t>
    <phoneticPr fontId="1" type="noConversion"/>
  </si>
  <si>
    <t>문학석사</t>
    <phoneticPr fontId="1" type="noConversion"/>
  </si>
  <si>
    <t>문학박사</t>
    <phoneticPr fontId="1" type="noConversion"/>
  </si>
  <si>
    <t>강사</t>
    <phoneticPr fontId="1" type="noConversion"/>
  </si>
  <si>
    <t>0000대학교</t>
    <phoneticPr fontId="1" type="noConversion"/>
  </si>
  <si>
    <t>000대학교</t>
    <phoneticPr fontId="1" type="noConversion"/>
  </si>
  <si>
    <t>0000대학교</t>
    <phoneticPr fontId="1" type="noConversion"/>
  </si>
  <si>
    <t>연구교수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</si>
</sst>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0&quot;.&quot;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9" fontId="3" fillId="2" borderId="2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17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18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5" xfId="0" applyFont="1" applyFill="1" applyBorder="1">
      <alignment vertical="center"/>
    </xf>
    <xf numFmtId="177" fontId="6" fillId="2" borderId="15" xfId="0" applyNumberFormat="1" applyFont="1" applyFill="1" applyBorder="1" applyAlignment="1">
      <alignment horizontal="center" vertical="center"/>
    </xf>
    <xf numFmtId="177" fontId="6" fillId="2" borderId="28" xfId="0" applyNumberFormat="1" applyFont="1" applyFill="1" applyBorder="1" applyAlignment="1">
      <alignment horizontal="center" vertical="center"/>
    </xf>
    <xf numFmtId="177" fontId="6" fillId="2" borderId="16" xfId="0" applyNumberFormat="1" applyFont="1" applyFill="1" applyBorder="1" applyAlignment="1">
      <alignment horizontal="center" vertical="center"/>
    </xf>
    <xf numFmtId="9" fontId="6" fillId="2" borderId="7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7" fontId="3" fillId="2" borderId="36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177" fontId="6" fillId="2" borderId="37" xfId="0" applyNumberFormat="1" applyFont="1" applyFill="1" applyBorder="1" applyAlignment="1">
      <alignment horizontal="center" vertical="center"/>
    </xf>
    <xf numFmtId="177" fontId="6" fillId="2" borderId="38" xfId="0" applyNumberFormat="1" applyFont="1" applyFill="1" applyBorder="1" applyAlignment="1">
      <alignment horizontal="center" vertical="center"/>
    </xf>
    <xf numFmtId="177" fontId="6" fillId="2" borderId="39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 shrinkToFit="1"/>
    </xf>
    <xf numFmtId="0" fontId="11" fillId="0" borderId="2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177" fontId="11" fillId="0" borderId="1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9" fontId="12" fillId="0" borderId="2" xfId="0" applyNumberFormat="1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177" fontId="12" fillId="0" borderId="18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177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/>
    </xf>
    <xf numFmtId="177" fontId="13" fillId="0" borderId="6" xfId="0" applyNumberFormat="1" applyFont="1" applyBorder="1" applyAlignment="1">
      <alignment horizontal="center" vertical="center"/>
    </xf>
    <xf numFmtId="177" fontId="13" fillId="0" borderId="17" xfId="0" applyNumberFormat="1" applyFont="1" applyBorder="1" applyAlignment="1">
      <alignment horizontal="center" vertical="center"/>
    </xf>
    <xf numFmtId="177" fontId="13" fillId="0" borderId="5" xfId="0" applyNumberFormat="1" applyFont="1" applyBorder="1" applyAlignment="1">
      <alignment horizontal="center" vertical="center"/>
    </xf>
    <xf numFmtId="9" fontId="13" fillId="0" borderId="2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vertical="center" wrapText="1" shrinkToFit="1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/>
    </xf>
    <xf numFmtId="177" fontId="16" fillId="0" borderId="6" xfId="0" applyNumberFormat="1" applyFont="1" applyBorder="1" applyAlignment="1">
      <alignment horizontal="center" vertical="center"/>
    </xf>
    <xf numFmtId="177" fontId="16" fillId="0" borderId="17" xfId="0" applyNumberFormat="1" applyFont="1" applyBorder="1" applyAlignment="1">
      <alignment horizontal="center" vertical="center"/>
    </xf>
    <xf numFmtId="177" fontId="16" fillId="0" borderId="5" xfId="0" applyNumberFormat="1" applyFont="1" applyBorder="1" applyAlignment="1">
      <alignment horizontal="center" vertical="center"/>
    </xf>
    <xf numFmtId="9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/>
    </xf>
    <xf numFmtId="177" fontId="17" fillId="0" borderId="18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177" fontId="16" fillId="0" borderId="18" xfId="0" applyNumberFormat="1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176" fontId="15" fillId="0" borderId="2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161921</xdr:colOff>
      <xdr:row>3</xdr:row>
      <xdr:rowOff>9523</xdr:rowOff>
    </xdr:from>
    <xdr:to>
      <xdr:col>27</xdr:col>
      <xdr:colOff>323850</xdr:colOff>
      <xdr:row>18</xdr:row>
      <xdr:rowOff>342900</xdr:rowOff>
    </xdr:to>
    <xdr:sp macro="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38971" y="1276348"/>
          <a:ext cx="9077329" cy="6105527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 b="1">
              <a:solidFill>
                <a:srgbClr val="FF0000"/>
              </a:solidFill>
            </a:rPr>
            <a:t>* </a:t>
          </a:r>
          <a:r>
            <a:rPr lang="ko-KR" altLang="en-US" sz="1100" b="1" u="sng">
              <a:solidFill>
                <a:srgbClr val="FF0000"/>
              </a:solidFill>
            </a:rPr>
            <a:t>작성 요령</a:t>
          </a:r>
          <a:r>
            <a:rPr lang="en-US" altLang="ko-KR" sz="1100" b="1" u="sng">
              <a:solidFill>
                <a:srgbClr val="FF0000"/>
              </a:solidFill>
            </a:rPr>
            <a:t>(</a:t>
          </a:r>
          <a:r>
            <a:rPr lang="ko-KR" altLang="en-US" sz="1100" b="1" u="sng">
              <a:solidFill>
                <a:srgbClr val="FF0000"/>
              </a:solidFill>
            </a:rPr>
            <a:t>중요</a:t>
          </a:r>
          <a:r>
            <a:rPr lang="en-US" altLang="ko-KR" sz="1100" b="1" u="sng">
              <a:solidFill>
                <a:srgbClr val="FF0000"/>
              </a:solidFill>
            </a:rPr>
            <a:t>!! </a:t>
          </a:r>
          <a:r>
            <a:rPr lang="ko-KR" altLang="en-US" sz="1100" b="1" u="sng">
              <a:solidFill>
                <a:srgbClr val="FF0000"/>
              </a:solidFill>
            </a:rPr>
            <a:t>필독</a:t>
          </a:r>
          <a:r>
            <a:rPr lang="en-US" altLang="ko-KR" sz="1100" b="1" u="sng">
              <a:solidFill>
                <a:srgbClr val="FF0000"/>
              </a:solidFill>
            </a:rPr>
            <a:t>!!)</a:t>
          </a:r>
        </a:p>
        <a:p>
          <a:pPr algn="l"/>
          <a:r>
            <a:rPr lang="en-US" altLang="ko-KR" sz="1100" b="0">
              <a:solidFill>
                <a:sysClr val="windowText" lastClr="000000"/>
              </a:solidFill>
            </a:rPr>
            <a:t> </a:t>
          </a:r>
          <a:r>
            <a:rPr lang="ko-KR" altLang="en-US" sz="1100" b="0" baseline="0">
              <a:solidFill>
                <a:sysClr val="windowText" lastClr="000000"/>
              </a:solidFill>
            </a:rPr>
            <a:t> </a:t>
          </a:r>
          <a:r>
            <a:rPr lang="en-US" altLang="ko-KR" sz="1100" b="0" baseline="0">
              <a:solidFill>
                <a:sysClr val="windowText" lastClr="000000"/>
              </a:solidFill>
            </a:rPr>
            <a:t>- </a:t>
          </a:r>
          <a:r>
            <a:rPr lang="ko-KR" altLang="en-US" sz="1100" b="0">
              <a:solidFill>
                <a:sysClr val="windowText" lastClr="000000"/>
              </a:solidFill>
            </a:rPr>
            <a:t>전문대학졸업자는 연구ㆍ교육경력</a:t>
          </a:r>
          <a:r>
            <a:rPr lang="ko-KR" altLang="en-US" sz="1100" b="0" baseline="0">
              <a:solidFill>
                <a:sysClr val="windowText" lastClr="000000"/>
              </a:solidFill>
            </a:rPr>
            <a:t> 합계 </a:t>
          </a:r>
          <a:r>
            <a:rPr lang="en-US" altLang="ko-KR" sz="1100" b="0" baseline="0">
              <a:solidFill>
                <a:sysClr val="windowText" lastClr="000000"/>
              </a:solidFill>
            </a:rPr>
            <a:t>7</a:t>
          </a:r>
          <a:r>
            <a:rPr lang="ko-KR" altLang="en-US" sz="1100" b="0" baseline="0">
              <a:solidFill>
                <a:sysClr val="windowText" lastClr="000000"/>
              </a:solidFill>
            </a:rPr>
            <a:t>년 이상</a:t>
          </a:r>
          <a:r>
            <a:rPr lang="en-US" altLang="ko-KR" sz="1100" b="0" baseline="0">
              <a:solidFill>
                <a:sysClr val="windowText" lastClr="000000"/>
              </a:solidFill>
            </a:rPr>
            <a:t>(</a:t>
          </a:r>
          <a:r>
            <a:rPr lang="ko-KR" altLang="en-US" sz="1100" b="0" baseline="0">
              <a:solidFill>
                <a:sysClr val="windowText" lastClr="000000"/>
              </a:solidFill>
            </a:rPr>
            <a:t>대학교원 자격기준 등에 관한 규정 제</a:t>
          </a:r>
          <a:r>
            <a:rPr lang="en-US" altLang="ko-KR" sz="1100" b="0" baseline="0">
              <a:solidFill>
                <a:sysClr val="windowText" lastClr="000000"/>
              </a:solidFill>
            </a:rPr>
            <a:t>2</a:t>
          </a:r>
          <a:r>
            <a:rPr lang="ko-KR" altLang="en-US" sz="1100" b="0" baseline="0">
              <a:solidFill>
                <a:sysClr val="windowText" lastClr="000000"/>
              </a:solidFill>
            </a:rPr>
            <a:t>조</a:t>
          </a:r>
          <a:r>
            <a:rPr lang="en-US" altLang="ko-KR" sz="1100" b="0" baseline="0">
              <a:solidFill>
                <a:sysClr val="windowText" lastClr="000000"/>
              </a:solidFill>
            </a:rPr>
            <a:t>[</a:t>
          </a:r>
          <a:r>
            <a:rPr lang="ko-KR" altLang="en-US" sz="1100" b="0" baseline="0">
              <a:solidFill>
                <a:sysClr val="windowText" lastClr="000000"/>
              </a:solidFill>
            </a:rPr>
            <a:t>별표</a:t>
          </a:r>
          <a:r>
            <a:rPr lang="en-US" altLang="ko-KR" sz="1100" b="0" baseline="0">
              <a:solidFill>
                <a:sysClr val="windowText" lastClr="000000"/>
              </a:solidFill>
            </a:rPr>
            <a:t>]</a:t>
          </a:r>
          <a:r>
            <a:rPr lang="ko-KR" altLang="en-US" sz="1100" b="0" baseline="0">
              <a:solidFill>
                <a:sysClr val="windowText" lastClr="000000"/>
              </a:solidFill>
            </a:rPr>
            <a:t>참조</a:t>
          </a:r>
          <a:r>
            <a:rPr lang="en-US" altLang="ko-KR" sz="1100" b="0" baseline="0">
              <a:solidFill>
                <a:sysClr val="windowText" lastClr="000000"/>
              </a:solidFill>
            </a:rPr>
            <a:t>)</a:t>
          </a:r>
          <a:endParaRPr lang="ko-KR" altLang="ko-KR" b="0">
            <a:solidFill>
              <a:sysClr val="windowText" lastClr="000000"/>
            </a:solidFill>
            <a:effectLst/>
          </a:endParaRPr>
        </a:p>
        <a:p>
          <a:r>
            <a:rPr lang="en-US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- </a:t>
          </a:r>
          <a:r>
            <a:rPr lang="ko-KR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대학</a:t>
          </a:r>
          <a:r>
            <a:rPr lang="en-US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전문대학 여부는 성적증명서</a:t>
          </a:r>
          <a:r>
            <a:rPr lang="en-US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대학알리미 </a:t>
          </a:r>
          <a:r>
            <a:rPr lang="en-US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https://www.academyinfo.go.kr/index.do </a:t>
          </a:r>
          <a:r>
            <a:rPr lang="ko-KR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등을 통해 반드시 확인</a:t>
          </a:r>
          <a:r>
            <a:rPr lang="en-US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ko-K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할 것</a:t>
          </a:r>
          <a:endParaRPr lang="en-US" altLang="ko-KR" sz="1100" b="0">
            <a:solidFill>
              <a:sysClr val="windowText" lastClr="000000"/>
            </a:solidFill>
          </a:endParaRPr>
        </a:p>
        <a:p>
          <a:pPr algn="l"/>
          <a:r>
            <a:rPr lang="en-US" altLang="ko-KR" sz="1100" b="1">
              <a:solidFill>
                <a:srgbClr val="FF0000"/>
              </a:solidFill>
            </a:rPr>
            <a:t>1. </a:t>
          </a:r>
          <a:r>
            <a:rPr lang="en-US" altLang="ko-KR" sz="1100" b="1" u="sng">
              <a:solidFill>
                <a:srgbClr val="FF0000"/>
              </a:solidFill>
            </a:rPr>
            <a:t>'</a:t>
          </a:r>
          <a:r>
            <a:rPr lang="ko-KR" altLang="en-US" sz="1100" b="1" u="sng">
              <a:solidFill>
                <a:srgbClr val="FF0000"/>
              </a:solidFill>
            </a:rPr>
            <a:t>부산대학교 대학교원 자격인정 심사준칙</a:t>
          </a:r>
          <a:r>
            <a:rPr lang="en-US" altLang="ko-KR" sz="1100" b="1" u="sng">
              <a:solidFill>
                <a:srgbClr val="FF0000"/>
              </a:solidFill>
            </a:rPr>
            <a:t>'</a:t>
          </a:r>
          <a:r>
            <a:rPr lang="ko-KR" altLang="en-US" sz="1100" b="1" u="sng">
              <a:solidFill>
                <a:srgbClr val="FF0000"/>
              </a:solidFill>
            </a:rPr>
            <a:t>에 따라 작성하되</a:t>
          </a:r>
          <a:r>
            <a:rPr lang="en-US" altLang="ko-KR" sz="1100" b="1" u="sng">
              <a:solidFill>
                <a:srgbClr val="FF0000"/>
              </a:solidFill>
            </a:rPr>
            <a:t>, </a:t>
          </a:r>
          <a:r>
            <a:rPr lang="ko-KR" altLang="en-US" sz="1100" b="1" u="sng">
              <a:solidFill>
                <a:srgbClr val="FF0000"/>
              </a:solidFill>
            </a:rPr>
            <a:t>연구경력과 교육경력으로</a:t>
          </a:r>
          <a:r>
            <a:rPr lang="ko-KR" altLang="en-US" sz="1100" b="1" u="sng" baseline="0">
              <a:solidFill>
                <a:srgbClr val="FF0000"/>
              </a:solidFill>
            </a:rPr>
            <a:t> 나누어 작성</a:t>
          </a:r>
          <a:r>
            <a:rPr lang="en-US" altLang="ko-KR" sz="1100" b="1" u="sng" baseline="0">
              <a:solidFill>
                <a:srgbClr val="FF0000"/>
              </a:solidFill>
            </a:rPr>
            <a:t>(</a:t>
          </a:r>
          <a:r>
            <a:rPr lang="ko-KR" altLang="en-US" sz="1100" b="1" u="sng" baseline="0">
              <a:solidFill>
                <a:srgbClr val="FF0000"/>
              </a:solidFill>
            </a:rPr>
            <a:t>중요</a:t>
          </a:r>
          <a:r>
            <a:rPr lang="en-US" altLang="ko-KR" sz="1100" b="1" u="sng" baseline="0">
              <a:solidFill>
                <a:srgbClr val="FF0000"/>
              </a:solidFill>
            </a:rPr>
            <a:t>!!!!)</a:t>
          </a:r>
        </a:p>
        <a:p>
          <a:pPr algn="l"/>
          <a:r>
            <a:rPr lang="en-US" altLang="ko-KR" sz="1100"/>
            <a:t>2. </a:t>
          </a:r>
          <a:r>
            <a:rPr lang="ko-KR" altLang="en-US" sz="1100" b="1"/>
            <a:t>학사학위</a:t>
          </a:r>
          <a:r>
            <a:rPr lang="ko-KR" altLang="en-US" sz="1100" b="0"/>
            <a:t> 취득자</a:t>
          </a:r>
          <a:r>
            <a:rPr lang="en-US" altLang="ko-KR" sz="1100"/>
            <a:t>:</a:t>
          </a:r>
          <a:r>
            <a:rPr lang="ko-KR" altLang="en-US" sz="1100" baseline="0"/>
            <a:t> </a:t>
          </a:r>
          <a:r>
            <a:rPr lang="ko-KR" altLang="en-US" sz="1100"/>
            <a:t>내역은 작성하되 환산율을 </a:t>
          </a:r>
          <a:r>
            <a:rPr lang="en-US" altLang="ko-KR" sz="1100"/>
            <a:t>0%</a:t>
          </a:r>
          <a:r>
            <a:rPr lang="ko-KR" altLang="en-US" sz="1100"/>
            <a:t>로 함</a:t>
          </a:r>
          <a:r>
            <a:rPr lang="en-US" altLang="ko-KR" sz="1100"/>
            <a:t>, </a:t>
          </a:r>
          <a:r>
            <a:rPr lang="ko-KR" altLang="en-US" sz="1100" b="1">
              <a:solidFill>
                <a:srgbClr val="FF0000"/>
              </a:solidFill>
            </a:rPr>
            <a:t>실제 수학한 기간만 표기</a:t>
          </a:r>
          <a:endParaRPr lang="en-US" altLang="ko-KR" sz="1100" b="1">
            <a:solidFill>
              <a:srgbClr val="FF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ko-KR" altLang="ko-K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석사학위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취득자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석사과정 재학년수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altLang="ko-KR" sz="11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ko-KR" altLang="ko-KR" sz="11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년을 초과할 수 없음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), 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성적증명서 상의 </a:t>
          </a:r>
          <a:r>
            <a:rPr lang="ko-KR" altLang="ko-KR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실제 수학한 학기만 인정</a:t>
          </a:r>
          <a:endParaRPr lang="ko-KR" altLang="ko-KR" b="1">
            <a:solidFill>
              <a:srgbClr val="FF0000"/>
            </a:solidFill>
            <a:effectLst/>
          </a:endParaRPr>
        </a:p>
        <a:p>
          <a:pPr algn="l"/>
          <a:r>
            <a:rPr lang="en-US" altLang="ko-KR" sz="1100"/>
            <a:t>4. </a:t>
          </a:r>
          <a:r>
            <a:rPr lang="ko-KR" altLang="en-US" sz="1100" b="1"/>
            <a:t>박사학위</a:t>
          </a:r>
          <a:r>
            <a:rPr lang="ko-KR" altLang="en-US" sz="1100"/>
            <a:t> 취득자</a:t>
          </a:r>
          <a:r>
            <a:rPr lang="en-US" altLang="ko-KR" sz="1100"/>
            <a:t>: </a:t>
          </a:r>
          <a:r>
            <a:rPr lang="ko-KR" altLang="en-US" sz="1100"/>
            <a:t>석ㆍ박과정 재학년수 </a:t>
          </a:r>
          <a:r>
            <a:rPr lang="en-US" altLang="ko-KR" sz="1100"/>
            <a:t>(</a:t>
          </a:r>
          <a:r>
            <a:rPr lang="ko-KR" altLang="en-US" sz="1100"/>
            <a:t>석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ㆍ</a:t>
          </a:r>
          <a:r>
            <a:rPr lang="ko-KR" altLang="en-US" sz="1100"/>
            <a:t>박사과정 포함 합산하여 </a:t>
          </a:r>
          <a:r>
            <a:rPr lang="en-US" altLang="ko-KR" sz="1100">
              <a:solidFill>
                <a:srgbClr val="0000FF"/>
              </a:solidFill>
            </a:rPr>
            <a:t>5</a:t>
          </a:r>
          <a:r>
            <a:rPr lang="ko-KR" altLang="en-US" sz="1100">
              <a:solidFill>
                <a:srgbClr val="0000FF"/>
              </a:solidFill>
            </a:rPr>
            <a:t>년 초과할 수 없음</a:t>
          </a:r>
          <a:r>
            <a:rPr lang="en-US" altLang="ko-KR" sz="1100"/>
            <a:t>),</a:t>
          </a:r>
          <a:r>
            <a:rPr lang="en-US" altLang="ko-KR" sz="1100" baseline="0"/>
            <a:t> </a:t>
          </a:r>
          <a:r>
            <a:rPr lang="ko-KR" altLang="en-US" sz="1100" b="1" u="none" baseline="0">
              <a:solidFill>
                <a:srgbClr val="FF0000"/>
              </a:solidFill>
            </a:rPr>
            <a:t>성적증명서 상의 실제 수학한 학기만 인정</a:t>
          </a:r>
          <a:endParaRPr lang="en-US" altLang="ko-KR" sz="1100" b="1" u="none" baseline="0">
            <a:solidFill>
              <a:srgbClr val="FF0000"/>
            </a:solidFill>
          </a:endParaRPr>
        </a:p>
        <a:p>
          <a:pPr algn="l"/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   </a:t>
          </a:r>
          <a:r>
            <a:rPr lang="ko-KR" altLang="en-US" sz="1100" baseline="0">
              <a:solidFill>
                <a:srgbClr val="0000FF"/>
              </a:solidFill>
              <a:latin typeface="+mn-ea"/>
              <a:ea typeface="+mn-ea"/>
            </a:rPr>
            <a:t>예시</a:t>
          </a:r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) 2021. 1</a:t>
          </a:r>
          <a:r>
            <a:rPr lang="ko-KR" altLang="en-US" sz="1100" baseline="0">
              <a:solidFill>
                <a:srgbClr val="0000FF"/>
              </a:solidFill>
              <a:latin typeface="+mn-ea"/>
              <a:ea typeface="+mn-ea"/>
            </a:rPr>
            <a:t>학기</a:t>
          </a:r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/2</a:t>
          </a:r>
          <a:r>
            <a:rPr lang="ko-KR" altLang="en-US" sz="1100" baseline="0">
              <a:solidFill>
                <a:srgbClr val="0000FF"/>
              </a:solidFill>
              <a:latin typeface="+mn-ea"/>
              <a:ea typeface="+mn-ea"/>
            </a:rPr>
            <a:t>학기</a:t>
          </a:r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, 2022.1</a:t>
          </a:r>
          <a:r>
            <a:rPr lang="ko-KR" altLang="en-US" sz="1100" baseline="0">
              <a:solidFill>
                <a:srgbClr val="0000FF"/>
              </a:solidFill>
              <a:latin typeface="+mn-ea"/>
              <a:ea typeface="+mn-ea"/>
            </a:rPr>
            <a:t>학기</a:t>
          </a:r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/2</a:t>
          </a:r>
          <a:r>
            <a:rPr lang="ko-KR" altLang="en-US" sz="1100" baseline="0">
              <a:solidFill>
                <a:srgbClr val="0000FF"/>
              </a:solidFill>
              <a:latin typeface="+mn-ea"/>
              <a:ea typeface="+mn-ea"/>
            </a:rPr>
            <a:t>학기 수강</a:t>
          </a:r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, 2024. 8. 23.(</a:t>
          </a:r>
          <a:r>
            <a:rPr lang="ko-KR" altLang="en-US" sz="1100" baseline="0">
              <a:solidFill>
                <a:srgbClr val="0000FF"/>
              </a:solidFill>
              <a:latin typeface="+mn-ea"/>
              <a:ea typeface="+mn-ea"/>
            </a:rPr>
            <a:t>박사취득일</a:t>
          </a:r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)</a:t>
          </a:r>
        </a:p>
        <a:p>
          <a:pPr algn="l"/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          </a:t>
          </a:r>
          <a:r>
            <a:rPr lang="ko-KR" altLang="en-US" sz="1100" baseline="0">
              <a:solidFill>
                <a:srgbClr val="0000FF"/>
              </a:solidFill>
              <a:latin typeface="+mn-ea"/>
              <a:ea typeface="+mn-ea"/>
            </a:rPr>
            <a:t>인정기간</a:t>
          </a:r>
          <a:r>
            <a:rPr lang="en-US" altLang="ko-KR" sz="1100" baseline="0">
              <a:solidFill>
                <a:srgbClr val="0000FF"/>
              </a:solidFill>
              <a:latin typeface="+mn-ea"/>
              <a:ea typeface="+mn-ea"/>
            </a:rPr>
            <a:t>: 2021. 3. 1.~2023. 2. 28.(O), 2021. 3. 1.~2024. 8. 31.(X)</a:t>
          </a:r>
          <a:endParaRPr lang="en-US" altLang="ko-KR" sz="1100">
            <a:solidFill>
              <a:srgbClr val="0000FF"/>
            </a:solidFill>
            <a:latin typeface="+mn-ea"/>
            <a:ea typeface="+mn-ea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석사과정 수료자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석사과정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재학년수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x0.7(2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년을 초과할 수 없음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ko-KR" altLang="ko-KR">
            <a:effectLst/>
          </a:endParaRPr>
        </a:p>
        <a:p>
          <a:pPr algn="l"/>
          <a:r>
            <a:rPr lang="en-US" altLang="ko-KR" sz="1100"/>
            <a:t>6. </a:t>
          </a:r>
          <a:r>
            <a:rPr lang="ko-KR" altLang="en-US" sz="1100"/>
            <a:t>박사과정 수료자</a:t>
          </a:r>
          <a:r>
            <a:rPr lang="en-US" altLang="ko-KR" sz="1100"/>
            <a:t>: </a:t>
          </a:r>
          <a:r>
            <a:rPr lang="ko-KR" altLang="en-US" sz="1100"/>
            <a:t>박사과정 재학년수</a:t>
          </a:r>
          <a:r>
            <a:rPr lang="en-US" altLang="ko-KR" sz="1100"/>
            <a:t>x0.7(</a:t>
          </a:r>
          <a:r>
            <a:rPr lang="ko-KR" altLang="en-US" sz="1100"/>
            <a:t>석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ㆍ</a:t>
          </a:r>
          <a:r>
            <a:rPr lang="ko-KR" altLang="en-US" sz="1100"/>
            <a:t>박사과정 포함 합산하여 </a:t>
          </a:r>
          <a:r>
            <a:rPr lang="en-US" altLang="ko-KR" sz="1100"/>
            <a:t>5</a:t>
          </a:r>
          <a:r>
            <a:rPr lang="ko-KR" altLang="en-US" sz="1100"/>
            <a:t>년을 초과할 수 없음</a:t>
          </a:r>
          <a:r>
            <a:rPr lang="en-US" altLang="ko-KR" sz="1100"/>
            <a:t>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/>
            <a:t>7. </a:t>
          </a:r>
          <a:r>
            <a:rPr lang="ko-KR" altLang="en-US" sz="1100" b="1"/>
            <a:t>산업체 경력은 </a:t>
          </a:r>
          <a:r>
            <a:rPr lang="ko-KR" altLang="en-US" sz="1100"/>
            <a:t>연구경력에 작성</a:t>
          </a:r>
          <a:endParaRPr lang="en-US" altLang="ko-KR" sz="11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/>
            <a:t>  - </a:t>
          </a:r>
          <a:r>
            <a:rPr lang="ko-KR" altLang="en-US" sz="1100"/>
            <a:t>대학에서 담당할 전공분야를 국가기관</a:t>
          </a:r>
          <a:r>
            <a:rPr lang="en-US" altLang="ko-KR" sz="1100"/>
            <a:t>(</a:t>
          </a:r>
          <a:r>
            <a:rPr lang="ko-KR" altLang="en-US" sz="1100"/>
            <a:t>시설 및 군경력 포함</a:t>
          </a:r>
          <a:r>
            <a:rPr lang="en-US" altLang="ko-KR" sz="1100"/>
            <a:t>)</a:t>
          </a:r>
          <a:r>
            <a:rPr lang="ko-KR" altLang="en-US" sz="1100"/>
            <a:t>에서 당해 전문지식을 필요로</a:t>
          </a:r>
          <a:r>
            <a:rPr lang="ko-KR" altLang="en-US" sz="1100" baseline="0"/>
            <a:t> 하는 직무에 </a:t>
          </a:r>
          <a:r>
            <a:rPr lang="ko-KR" altLang="en-US" sz="1100" baseline="0">
              <a:solidFill>
                <a:srgbClr val="FF0000"/>
              </a:solidFill>
            </a:rPr>
            <a:t>전임</a:t>
          </a:r>
          <a:r>
            <a:rPr lang="ko-KR" altLang="en-US" sz="1100" baseline="0"/>
            <a:t>으로 종사한 경력</a:t>
          </a:r>
          <a:endParaRPr lang="en-US" altLang="ko-KR" sz="1100" baseline="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aseline="0"/>
            <a:t>  - </a:t>
          </a:r>
          <a:r>
            <a:rPr lang="ko-KR" altLang="en-US" sz="1100" baseline="0"/>
            <a:t>대학에서 담당할 전공분야를 국가기관에 준하는 기관</a:t>
          </a:r>
          <a:r>
            <a:rPr lang="en-US" altLang="ko-KR" sz="1100" baseline="0"/>
            <a:t>(</a:t>
          </a:r>
          <a:r>
            <a:rPr lang="ko-KR" altLang="en-US" sz="1100" baseline="0"/>
            <a:t>국영기업체 또는 공공단체</a:t>
          </a:r>
          <a:r>
            <a:rPr lang="en-US" altLang="ko-KR" sz="1100" baseline="0"/>
            <a:t>)</a:t>
          </a:r>
          <a:r>
            <a:rPr lang="ko-KR" altLang="en-US" sz="1100" baseline="0"/>
            <a:t>에서 </a:t>
          </a:r>
          <a:r>
            <a:rPr lang="ko-KR" altLang="en-US" sz="1100" baseline="0">
              <a:solidFill>
                <a:srgbClr val="FF0000"/>
              </a:solidFill>
            </a:rPr>
            <a:t>전임</a:t>
          </a:r>
          <a:r>
            <a:rPr lang="ko-KR" altLang="en-US" sz="1100" baseline="0"/>
            <a:t>으로 종사한 경력</a:t>
          </a:r>
          <a:endParaRPr lang="en-US" altLang="ko-KR" sz="1100" baseline="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aseline="0"/>
            <a:t>  - </a:t>
          </a:r>
          <a:r>
            <a:rPr lang="ko-KR" altLang="en-US" sz="1100" baseline="0"/>
            <a:t>민간산업체에서 대학에서 담당할 전공분야와 관련된 직무에 </a:t>
          </a:r>
          <a:r>
            <a:rPr lang="ko-KR" altLang="en-US" sz="1100" baseline="0">
              <a:solidFill>
                <a:srgbClr val="FF0000"/>
              </a:solidFill>
            </a:rPr>
            <a:t>전임</a:t>
          </a:r>
          <a:r>
            <a:rPr lang="ko-KR" altLang="en-US" sz="1100" baseline="0"/>
            <a:t>으로 종사한 경력</a:t>
          </a:r>
          <a:endParaRPr lang="en-US" altLang="ko-KR" sz="1100"/>
        </a:p>
        <a:p>
          <a:pPr algn="l"/>
          <a:r>
            <a:rPr lang="en-US" altLang="ko-KR" sz="1100"/>
            <a:t>8. </a:t>
          </a:r>
          <a:r>
            <a:rPr lang="ko-KR" altLang="en-US" sz="1100"/>
            <a:t>대학</a:t>
          </a:r>
          <a:r>
            <a:rPr lang="ko-KR" altLang="en-US" sz="1100" baseline="0"/>
            <a:t> 또는 전문대학 </a:t>
          </a:r>
          <a:r>
            <a:rPr lang="ko-KR" altLang="en-US" sz="1100" b="1" baseline="0"/>
            <a:t>강사</a:t>
          </a:r>
          <a:r>
            <a:rPr lang="en-US" altLang="ko-KR" sz="1100" b="1" baseline="0"/>
            <a:t>, </a:t>
          </a:r>
          <a:r>
            <a:rPr lang="ko-KR" altLang="en-US" sz="1100" b="1" baseline="0"/>
            <a:t>기타 비상근 비전임교원</a:t>
          </a:r>
          <a:r>
            <a:rPr lang="en-US" altLang="ko-KR" sz="1100" b="1" baseline="0"/>
            <a:t>(</a:t>
          </a:r>
          <a:r>
            <a:rPr lang="ko-KR" altLang="en-US" sz="1100" b="1" baseline="0"/>
            <a:t>초빙교원 등</a:t>
          </a:r>
          <a:r>
            <a:rPr lang="en-US" altLang="ko-KR" sz="1100" b="1" baseline="0"/>
            <a:t>)</a:t>
          </a:r>
          <a:r>
            <a:rPr lang="ko-KR" altLang="en-US" sz="1100" baseline="0"/>
            <a:t>의 교육경력</a:t>
          </a:r>
          <a:endParaRPr lang="en-US" altLang="ko-KR" sz="1100" baseline="0"/>
        </a:p>
        <a:p>
          <a:pPr algn="l"/>
          <a:r>
            <a:rPr lang="en-US" altLang="ko-KR" sz="1100" baseline="0"/>
            <a:t>    (</a:t>
          </a:r>
          <a:r>
            <a:rPr lang="ko-KR" altLang="en-US" sz="1100" baseline="0"/>
            <a:t>단</a:t>
          </a:r>
          <a:r>
            <a:rPr lang="en-US" altLang="ko-KR" sz="1100" baseline="0"/>
            <a:t>, </a:t>
          </a:r>
          <a:r>
            <a:rPr lang="ko-KR" altLang="en-US" sz="1100" baseline="0"/>
            <a:t>주당 </a:t>
          </a:r>
          <a:r>
            <a:rPr lang="en-US" altLang="ko-KR" sz="1100" baseline="0"/>
            <a:t>5</a:t>
          </a:r>
          <a:r>
            <a:rPr lang="ko-KR" altLang="en-US" sz="1100" baseline="0"/>
            <a:t>시간 이하는 </a:t>
          </a:r>
          <a:r>
            <a:rPr lang="en-US" altLang="ko-KR" sz="1100" baseline="0">
              <a:solidFill>
                <a:sysClr val="windowText" lastClr="000000"/>
              </a:solidFill>
            </a:rPr>
            <a:t>30%</a:t>
          </a:r>
          <a:r>
            <a:rPr lang="en-US" altLang="ko-KR" sz="1100" baseline="0"/>
            <a:t>, </a:t>
          </a:r>
          <a:r>
            <a:rPr lang="ko-KR" altLang="en-US" sz="1100" baseline="0"/>
            <a:t>주당 </a:t>
          </a:r>
          <a:r>
            <a:rPr lang="en-US" altLang="ko-KR" sz="1100" baseline="0"/>
            <a:t>5</a:t>
          </a:r>
          <a:r>
            <a:rPr lang="ko-KR" altLang="en-US" sz="1100" baseline="0"/>
            <a:t>시간 초과 시에는 시간당 </a:t>
          </a:r>
          <a:r>
            <a:rPr lang="en-US" altLang="ko-KR" sz="1100" baseline="0"/>
            <a:t>10% </a:t>
          </a:r>
          <a:r>
            <a:rPr lang="ko-KR" altLang="en-US" sz="1100" baseline="0"/>
            <a:t>가산하되</a:t>
          </a:r>
          <a:r>
            <a:rPr lang="en-US" altLang="ko-KR" sz="1100" baseline="0"/>
            <a:t>, 50%</a:t>
          </a:r>
          <a:r>
            <a:rPr lang="ko-KR" altLang="en-US" sz="1100" baseline="0"/>
            <a:t>를 넘지 못함</a:t>
          </a:r>
          <a:r>
            <a:rPr lang="en-US" altLang="ko-KR" sz="1100" baseline="0"/>
            <a:t>, 6</a:t>
          </a:r>
          <a:r>
            <a:rPr lang="ko-KR" altLang="en-US" sz="1100" baseline="0"/>
            <a:t>시간 </a:t>
          </a:r>
          <a:r>
            <a:rPr lang="en-US" altLang="ko-KR" sz="1100" baseline="0"/>
            <a:t>40%, 7</a:t>
          </a:r>
          <a:r>
            <a:rPr lang="ko-KR" altLang="en-US" sz="1100" baseline="0"/>
            <a:t>시간 이상 </a:t>
          </a:r>
          <a:r>
            <a:rPr lang="en-US" altLang="ko-KR" sz="1100" baseline="0"/>
            <a:t>50%)</a:t>
          </a:r>
          <a:endParaRPr lang="en-US" altLang="ko-KR" sz="1100"/>
        </a:p>
        <a:p>
          <a:pPr algn="l"/>
          <a:r>
            <a:rPr lang="en-US" altLang="ko-KR" sz="1100" b="0"/>
            <a:t>9.</a:t>
          </a:r>
          <a:r>
            <a:rPr lang="en-US" altLang="ko-KR" sz="1100" b="0" baseline="0"/>
            <a:t> </a:t>
          </a:r>
          <a:r>
            <a:rPr lang="ko-KR" altLang="en-US" sz="1100" b="0" baseline="0"/>
            <a:t>중</a:t>
          </a:r>
          <a:r>
            <a:rPr lang="ko-KR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ㆍ</a:t>
          </a:r>
          <a:r>
            <a:rPr lang="ko-KR" altLang="en-US" sz="1100" b="0" baseline="0"/>
            <a:t>고등학교 교원</a:t>
          </a:r>
          <a:r>
            <a:rPr lang="en-US" altLang="ko-KR" sz="1100" b="0" baseline="0"/>
            <a:t>, </a:t>
          </a:r>
          <a:r>
            <a:rPr lang="ko-KR" altLang="en-US" sz="1100" b="0" baseline="0"/>
            <a:t>유치원</a:t>
          </a:r>
          <a:r>
            <a:rPr lang="en-US" altLang="ko-KR" sz="1100" b="0" baseline="0"/>
            <a:t>, </a:t>
          </a:r>
          <a:r>
            <a:rPr lang="ko-KR" altLang="en-US" sz="1100" b="0" baseline="0"/>
            <a:t>초등학교 교사로 근무한 경력은 대학에서 담당할 과목과 부합</a:t>
          </a:r>
          <a:r>
            <a:rPr lang="en-US" altLang="ko-KR" sz="1100" b="0" baseline="0"/>
            <a:t>/</a:t>
          </a:r>
          <a:r>
            <a:rPr lang="ko-KR" altLang="en-US" sz="1100" b="0" baseline="0"/>
            <a:t>연계되는 경우에 인정 </a:t>
          </a:r>
          <a:r>
            <a:rPr lang="en-US" altLang="ko-KR" sz="1100" b="0" baseline="0"/>
            <a:t>40%</a:t>
          </a:r>
        </a:p>
        <a:p>
          <a:pPr algn="l"/>
          <a:r>
            <a:rPr lang="en-US" altLang="ko-KR" sz="1100" b="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10. </a:t>
          </a:r>
          <a:r>
            <a:rPr lang="ko-KR" altLang="ko-KR" sz="1100" b="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기간이 중복되는 경우 유리한 </a:t>
          </a:r>
          <a:r>
            <a:rPr lang="ko-KR" altLang="ko-KR" sz="1100" b="0" u="sng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경력 </a:t>
          </a:r>
          <a:r>
            <a:rPr lang="en-US" altLang="ko-KR" sz="1100" b="0" u="sng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1</a:t>
          </a:r>
          <a:r>
            <a:rPr lang="ko-KR" altLang="ko-KR" sz="1100" b="0" u="sng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개만 </a:t>
          </a:r>
          <a:r>
            <a:rPr lang="ko-KR" altLang="en-US" sz="1100" b="0" u="sng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작성 및 </a:t>
          </a:r>
          <a:r>
            <a:rPr lang="ko-KR" altLang="ko-KR" sz="1100" b="0" u="sng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인정</a:t>
          </a:r>
          <a:endParaRPr lang="en-US" altLang="ko-KR" sz="1100" b="0" u="sng" baseline="0">
            <a:solidFill>
              <a:srgbClr val="0000FF"/>
            </a:solidFill>
          </a:endParaRPr>
        </a:p>
        <a:p>
          <a:pPr algn="l"/>
          <a:r>
            <a:rPr lang="en-US" altLang="ko-KR" sz="1100" b="0" baseline="0">
              <a:solidFill>
                <a:srgbClr val="0000FF"/>
              </a:solidFill>
            </a:rPr>
            <a:t>11. </a:t>
          </a:r>
          <a:r>
            <a:rPr lang="ko-KR" altLang="en-US" sz="1100" b="0" baseline="0">
              <a:solidFill>
                <a:srgbClr val="0000FF"/>
              </a:solidFill>
            </a:rPr>
            <a:t>자격인정조서는 추천 대상자별로 작성하고 공문에 파일로 첨부</a:t>
          </a:r>
          <a:endParaRPr lang="en-US" altLang="ko-KR" sz="1100" b="0" baseline="0">
            <a:solidFill>
              <a:srgbClr val="0000FF"/>
            </a:solidFill>
          </a:endParaRPr>
        </a:p>
        <a:p>
          <a:pPr algn="l"/>
          <a:r>
            <a:rPr lang="en-US" altLang="ko-KR" sz="1100" b="0" baseline="0">
              <a:solidFill>
                <a:sysClr val="windowText" lastClr="000000"/>
              </a:solidFill>
            </a:rPr>
            <a:t>12. </a:t>
          </a:r>
          <a:r>
            <a:rPr lang="ko-KR" altLang="en-US" sz="1100" b="0" baseline="0">
              <a:solidFill>
                <a:sysClr val="windowText" lastClr="000000"/>
              </a:solidFill>
            </a:rPr>
            <a:t>현재 재직중인 기관의 근무기간은 임용시작일로부터 증명서 발급날짜까지로 함</a:t>
          </a:r>
          <a:endParaRPr lang="en-US" altLang="ko-KR" sz="1100" b="0" baseline="0">
            <a:solidFill>
              <a:sysClr val="windowText" lastClr="000000"/>
            </a:solidFill>
          </a:endParaRPr>
        </a:p>
        <a:p>
          <a:pPr algn="l"/>
          <a:r>
            <a:rPr lang="en-US" altLang="ko-KR" sz="1100" b="0" baseline="0">
              <a:solidFill>
                <a:srgbClr val="FF0000"/>
              </a:solidFill>
            </a:rPr>
            <a:t>13. </a:t>
          </a:r>
          <a:r>
            <a:rPr lang="ko-KR" altLang="en-US" sz="1100" b="1" baseline="0">
              <a:solidFill>
                <a:srgbClr val="FF0000"/>
              </a:solidFill>
            </a:rPr>
            <a:t>임용예정기관은 유의사항</a:t>
          </a:r>
          <a:r>
            <a:rPr lang="en-US" altLang="ko-KR" sz="1100" b="1" baseline="0">
              <a:solidFill>
                <a:srgbClr val="FF0000"/>
              </a:solidFill>
            </a:rPr>
            <a:t>, </a:t>
          </a:r>
          <a:r>
            <a:rPr lang="ko-KR" altLang="en-US" sz="1100" b="1" baseline="0">
              <a:solidFill>
                <a:srgbClr val="FF0000"/>
              </a:solidFill>
            </a:rPr>
            <a:t>관련규정 등을 참고하여 자격인정조서 정확하게 작성</a:t>
          </a:r>
          <a:endParaRPr lang="ko-KR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5"/>
  <sheetViews>
    <sheetView showGridLines="0" tabSelected="1" zoomScaleNormal="100" workbookViewId="0">
      <selection activeCell="T24" sqref="T24"/>
    </sheetView>
  </sheetViews>
  <sheetFormatPr defaultRowHeight="30" customHeight="1"/>
  <cols>
    <col min="1" max="1" width="4.625" style="1" customWidth="1"/>
    <col min="2" max="2" width="5.625" style="1" customWidth="1"/>
    <col min="3" max="3" width="7.75" style="1" customWidth="1"/>
    <col min="4" max="4" width="16" style="1" bestFit="1" customWidth="1"/>
    <col min="5" max="5" width="10.625" style="1" customWidth="1"/>
    <col min="6" max="7" width="9.625" style="1" customWidth="1"/>
    <col min="8" max="10" width="3.125" style="1" customWidth="1"/>
    <col min="11" max="11" width="7.625" style="1" customWidth="1"/>
    <col min="12" max="14" width="3.125" style="1" customWidth="1"/>
    <col min="15" max="16384" width="9" style="1"/>
  </cols>
  <sheetData>
    <row r="1" spans="1:26" ht="39.950000000000003" customHeight="1" thickBot="1">
      <c r="A1" s="113" t="s">
        <v>23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5"/>
      <c r="N1" s="116"/>
    </row>
    <row r="2" spans="1:26" ht="30" customHeight="1" thickTop="1">
      <c r="A2" s="117" t="s">
        <v>9</v>
      </c>
      <c r="B2" s="120" t="s">
        <v>17</v>
      </c>
      <c r="C2" s="120"/>
      <c r="D2" s="121"/>
      <c r="E2" s="122"/>
      <c r="F2" s="123"/>
      <c r="G2" s="121" t="s">
        <v>20</v>
      </c>
      <c r="H2" s="122"/>
      <c r="I2" s="122"/>
      <c r="J2" s="123"/>
      <c r="K2" s="120"/>
      <c r="L2" s="120"/>
      <c r="M2" s="121"/>
      <c r="N2" s="124"/>
      <c r="O2" s="74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30" customHeight="1">
      <c r="A3" s="118"/>
      <c r="B3" s="125" t="s">
        <v>10</v>
      </c>
      <c r="C3" s="125"/>
      <c r="D3" s="126"/>
      <c r="E3" s="127"/>
      <c r="F3" s="128"/>
      <c r="G3" s="129" t="s">
        <v>11</v>
      </c>
      <c r="H3" s="130"/>
      <c r="I3" s="130"/>
      <c r="J3" s="131"/>
      <c r="K3" s="132"/>
      <c r="L3" s="130"/>
      <c r="M3" s="130"/>
      <c r="N3" s="133"/>
      <c r="O3" s="74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ht="30" customHeight="1">
      <c r="A4" s="119"/>
      <c r="B4" s="134" t="s">
        <v>30</v>
      </c>
      <c r="C4" s="134"/>
      <c r="D4" s="135"/>
      <c r="E4" s="136"/>
      <c r="F4" s="137"/>
      <c r="G4" s="76" t="s">
        <v>21</v>
      </c>
      <c r="H4" s="77"/>
      <c r="I4" s="77"/>
      <c r="J4" s="78"/>
      <c r="K4" s="138"/>
      <c r="L4" s="138"/>
      <c r="M4" s="76"/>
      <c r="N4" s="139"/>
    </row>
    <row r="5" spans="1:26" ht="35.1" customHeight="1">
      <c r="A5" s="85" t="s">
        <v>27</v>
      </c>
      <c r="B5" s="102" t="s">
        <v>25</v>
      </c>
      <c r="C5" s="8" t="s">
        <v>16</v>
      </c>
      <c r="D5" s="8" t="s">
        <v>15</v>
      </c>
      <c r="E5" s="8" t="s">
        <v>18</v>
      </c>
      <c r="F5" s="91" t="s">
        <v>19</v>
      </c>
      <c r="G5" s="92"/>
      <c r="H5" s="92"/>
      <c r="I5" s="92"/>
      <c r="J5" s="109"/>
      <c r="K5" s="8" t="s">
        <v>8</v>
      </c>
      <c r="L5" s="100" t="s">
        <v>22</v>
      </c>
      <c r="M5" s="91"/>
      <c r="N5" s="101"/>
    </row>
    <row r="6" spans="1:26" ht="30" customHeight="1">
      <c r="A6" s="86"/>
      <c r="B6" s="83"/>
      <c r="C6" s="60">
        <v>1</v>
      </c>
      <c r="D6" s="61" t="s">
        <v>35</v>
      </c>
      <c r="E6" s="62" t="s">
        <v>31</v>
      </c>
      <c r="F6" s="63">
        <v>40238</v>
      </c>
      <c r="G6" s="64">
        <v>41698</v>
      </c>
      <c r="H6" s="65">
        <f t="shared" ref="H6" si="0">IF(F6="","",YEAR(G6)-YEAR(F6)+INT((MONTH(G6)-MONTH(F6)+INT((DAY(G6)-DAY(F6)+1)/CHOOSE(MONTH(G6),31,IF(MOD(G6,1461)&lt;367,29,28),31,30,31,30,31,31,30,31,30,31)))/12))</f>
        <v>4</v>
      </c>
      <c r="I6" s="66">
        <f t="shared" ref="I6" si="1">IF(H6="","",MOD((MONTH(G6)-MONTH(F6))+INT((DAY(G6)-DAY(F6)+1)/CHOOSE(MONTH(G6),31,IF(MOD(G6,1461)&lt;367,29,28),31,30,31,30,31,31,30,31,30,31)),12))</f>
        <v>0</v>
      </c>
      <c r="J6" s="67">
        <f t="shared" ref="J6" si="2">IF(I6="","",MOD(DAY(G6)-DAY(F6)+1,CHOOSE(MONTH(G6),31,IF(MOD(G6,1461)&lt;367,29,28),31,30,31,30,31,31,30,31,30,31)))</f>
        <v>0</v>
      </c>
      <c r="K6" s="68">
        <v>0</v>
      </c>
      <c r="L6" s="65">
        <f>IF(J6="","",INT((H6*12+I6)*K6/12))</f>
        <v>0</v>
      </c>
      <c r="M6" s="66">
        <f t="shared" ref="M6:M12" si="3">IF(L6="","",INT((H6*12+I6)*K6-L6*12))</f>
        <v>0</v>
      </c>
      <c r="N6" s="71">
        <f t="shared" ref="N6:N8" si="4">IF(M6="","",INT(((((H6*12+I6)*K6-L6*12)-INT(((H6*12+I6)*K6-L6*12)))*30+J6*K6)))</f>
        <v>0</v>
      </c>
    </row>
    <row r="7" spans="1:26" ht="30" customHeight="1">
      <c r="A7" s="86"/>
      <c r="B7" s="83"/>
      <c r="C7" s="69">
        <v>2</v>
      </c>
      <c r="D7" s="61" t="s">
        <v>35</v>
      </c>
      <c r="E7" s="70" t="s">
        <v>32</v>
      </c>
      <c r="F7" s="63">
        <v>42064</v>
      </c>
      <c r="G7" s="64">
        <v>42794</v>
      </c>
      <c r="H7" s="65">
        <f>IF(F7="","",YEAR(G7)-YEAR(F7)+INT((MONTH(G7)-MONTH(F7)+INT((DAY(G7)-DAY(F7)+1)/CHOOSE(MONTH(G7),31,IF(MOD(G7,1461)&lt;367,29,28),31,30,31,30,31,31,30,31,30,31)))/12))</f>
        <v>2</v>
      </c>
      <c r="I7" s="66">
        <f>IF(H7="","",MOD((MONTH(G7)-MONTH(F7))+INT((DAY(G7)-DAY(F7)+1)/CHOOSE(MONTH(G7),31,IF(MOD(G7,1461)&lt;367,29,28),31,30,31,30,31,31,30,31,30,31)),12))</f>
        <v>0</v>
      </c>
      <c r="J7" s="67">
        <f>IF(I7="","",MOD(DAY(G7)-DAY(F7)+1,CHOOSE(MONTH(G7),31,IF(MOD(G7,1461)&lt;367,29,28),31,30,31,30,31,31,30,31,30,31)))</f>
        <v>0</v>
      </c>
      <c r="K7" s="68">
        <v>1</v>
      </c>
      <c r="L7" s="65">
        <f>IF(J7="","",INT((H7*12+I7)*K7/12))</f>
        <v>2</v>
      </c>
      <c r="M7" s="66">
        <f t="shared" si="3"/>
        <v>0</v>
      </c>
      <c r="N7" s="71">
        <f t="shared" si="4"/>
        <v>0</v>
      </c>
    </row>
    <row r="8" spans="1:26" ht="30" customHeight="1">
      <c r="A8" s="86"/>
      <c r="B8" s="83"/>
      <c r="C8" s="69">
        <v>3</v>
      </c>
      <c r="D8" s="61" t="s">
        <v>35</v>
      </c>
      <c r="E8" s="70" t="s">
        <v>33</v>
      </c>
      <c r="F8" s="63">
        <v>43344</v>
      </c>
      <c r="G8" s="64">
        <v>44074</v>
      </c>
      <c r="H8" s="65">
        <f>IF(F8="","",YEAR(G8)-YEAR(F8)+INT((MONTH(G8)-MONTH(F8)+INT((DAY(G8)-DAY(F8)+1)/CHOOSE(MONTH(G8),31,IF(MOD(G8,1461)&lt;367,29,28),31,30,31,30,31,31,30,31,30,31)))/12))</f>
        <v>2</v>
      </c>
      <c r="I8" s="66">
        <f>IF(H8="","",MOD((MONTH(G8)-MONTH(F8))+INT((DAY(G8)-DAY(F8)+1)/CHOOSE(MONTH(G8),31,IF(MOD(G8,1461)&lt;367,29,28),31,30,31,30,31,31,30,31,30,31)),12))</f>
        <v>0</v>
      </c>
      <c r="J8" s="67">
        <f>IF(I8="","",MOD(DAY(G8)-DAY(F8)+1,CHOOSE(MONTH(G8),31,IF(MOD(G8,1461)&lt;367,29,28),31,30,31,30,31,31,30,31,30,31)))</f>
        <v>0</v>
      </c>
      <c r="K8" s="68">
        <v>1</v>
      </c>
      <c r="L8" s="65">
        <f>IF(J8="","",INT((H8*12+I8)*K8/12))</f>
        <v>2</v>
      </c>
      <c r="M8" s="66">
        <f t="shared" si="3"/>
        <v>0</v>
      </c>
      <c r="N8" s="71">
        <f t="shared" si="4"/>
        <v>0</v>
      </c>
      <c r="O8" s="21"/>
    </row>
    <row r="9" spans="1:26" ht="30" customHeight="1">
      <c r="A9" s="86"/>
      <c r="B9" s="83"/>
      <c r="C9" s="60">
        <v>4</v>
      </c>
      <c r="D9" s="61" t="s">
        <v>37</v>
      </c>
      <c r="E9" s="62" t="s">
        <v>38</v>
      </c>
      <c r="F9" s="63">
        <v>43891</v>
      </c>
      <c r="G9" s="64">
        <v>45291</v>
      </c>
      <c r="H9" s="65">
        <f>IF(F9="","",YEAR(G9)-YEAR(F9)+INT((MONTH(G9)-MONTH(F9)+INT((DAY(G9)-DAY(F9)+1)/CHOOSE(MONTH(G9),31,IF(MOD(G9,1461)&lt;367,29,28),31,30,31,30,31,31,30,31,30,31)))/12))</f>
        <v>3</v>
      </c>
      <c r="I9" s="66">
        <f>IF(H9="","",MOD((MONTH(G9)-MONTH(F9))+INT((DAY(G9)-DAY(F9)+1)/CHOOSE(MONTH(G9),31,IF(MOD(G9,1461)&lt;367,29,28),31,30,31,30,31,31,30,31,30,31)),12))</f>
        <v>10</v>
      </c>
      <c r="J9" s="67">
        <f>IF(I9="","",MOD(DAY(G9)-DAY(F9)+1,CHOOSE(MONTH(G9),31,IF(MOD(G9,1461)&lt;367,29,28),31,30,31,30,31,31,30,31,30,31)))</f>
        <v>0</v>
      </c>
      <c r="K9" s="68">
        <v>1</v>
      </c>
      <c r="L9" s="65">
        <f>IF(J9="","",INT((H9*12+I9)*K9/12))</f>
        <v>3</v>
      </c>
      <c r="M9" s="66">
        <f t="shared" ref="M9" si="5">IF(L9="","",INT((H9*12+I9)*K9-L9*12))</f>
        <v>10</v>
      </c>
      <c r="N9" s="71">
        <f t="shared" ref="N9" si="6">IF(M9="","",INT(((((H9*12+I9)*K9-L9*12)-INT(((H9*12+I9)*K9-L9*12)))*30+J9*K9)))</f>
        <v>0</v>
      </c>
      <c r="O9" s="22"/>
    </row>
    <row r="10" spans="1:26" ht="30" customHeight="1">
      <c r="A10" s="86"/>
      <c r="B10" s="83"/>
      <c r="C10" s="43"/>
      <c r="D10" s="34"/>
      <c r="E10" s="35"/>
      <c r="F10" s="32"/>
      <c r="G10" s="36"/>
      <c r="H10" s="33"/>
      <c r="I10" s="37"/>
      <c r="J10" s="38"/>
      <c r="K10" s="39"/>
      <c r="L10" s="40"/>
      <c r="M10" s="41"/>
      <c r="N10" s="42"/>
      <c r="O10" s="21"/>
    </row>
    <row r="11" spans="1:26" ht="30" customHeight="1">
      <c r="A11" s="86"/>
      <c r="B11" s="83"/>
      <c r="C11" s="43"/>
      <c r="D11" s="34"/>
      <c r="E11" s="35"/>
      <c r="F11" s="32"/>
      <c r="G11" s="36"/>
      <c r="H11" s="33"/>
      <c r="I11" s="37"/>
      <c r="J11" s="38"/>
      <c r="K11" s="39"/>
      <c r="L11" s="40"/>
      <c r="M11" s="41"/>
      <c r="N11" s="42"/>
      <c r="O11" s="22"/>
    </row>
    <row r="12" spans="1:26" ht="30" customHeight="1">
      <c r="A12" s="86"/>
      <c r="B12" s="84"/>
      <c r="C12" s="44"/>
      <c r="D12" s="34"/>
      <c r="E12" s="35"/>
      <c r="F12" s="45"/>
      <c r="G12" s="46"/>
      <c r="H12" s="40" t="str">
        <f t="shared" ref="H12" si="7">IF(F12="","",YEAR(G12)-YEAR(F12)+INT((MONTH(G12)-MONTH(F12)+INT((DAY(G12)-DAY(F12)+1)/CHOOSE(MONTH(G12),31,IF(MOD(G12,1461)&lt;367,29,28),31,30,31,30,31,31,30,31,30,31)))/12))</f>
        <v/>
      </c>
      <c r="I12" s="41" t="str">
        <f t="shared" ref="I12" si="8">IF(H12="","",MOD((MONTH(G12)-MONTH(F12))+INT((DAY(G12)-DAY(F12)+1)/CHOOSE(MONTH(G12),31,IF(MOD(G12,1461)&lt;367,29,28),31,30,31,30,31,31,30,31,30,31)),12))</f>
        <v/>
      </c>
      <c r="J12" s="47" t="str">
        <f t="shared" ref="J12" si="9">IF(I12="","",MOD(DAY(G12)-DAY(F12)+1,CHOOSE(MONTH(G12),31,IF(MOD(G12,1461)&lt;367,29,28),31,30,31,30,31,31,30,31,30,31)))</f>
        <v/>
      </c>
      <c r="K12" s="39"/>
      <c r="L12" s="40" t="str">
        <f t="shared" ref="L12" si="10">IF(J12="","",INT((H12*12+I12)*K12/12))</f>
        <v/>
      </c>
      <c r="M12" s="41" t="str">
        <f t="shared" si="3"/>
        <v/>
      </c>
      <c r="N12" s="42" t="str">
        <f t="shared" ref="N12" si="11">IF(M12="","",INT(((((H12*12+I12)*K12-L12*12)-INT(((H12*12+I12)*K12-L12*12)))*30+J12*K12)))</f>
        <v/>
      </c>
      <c r="O12" s="22"/>
    </row>
    <row r="13" spans="1:26" ht="30" customHeight="1">
      <c r="A13" s="86"/>
      <c r="B13" s="2" t="s">
        <v>12</v>
      </c>
      <c r="C13" s="108"/>
      <c r="D13" s="108"/>
      <c r="E13" s="6"/>
      <c r="F13" s="5"/>
      <c r="G13" s="6"/>
      <c r="H13" s="9"/>
      <c r="I13" s="10"/>
      <c r="J13" s="11"/>
      <c r="K13" s="4"/>
      <c r="L13" s="9">
        <f>SUM(L6:L12)+INT((SUM(M6:M12)+INT(SUM(N6:N12)/30))/12)</f>
        <v>7</v>
      </c>
      <c r="M13" s="10">
        <f>MOD(INT(SUM(N6:N12)/30)+SUM(M6:M12),12)</f>
        <v>10</v>
      </c>
      <c r="N13" s="23">
        <f>MOD(SUM(N6:N12),30)</f>
        <v>0</v>
      </c>
      <c r="O13" s="22"/>
    </row>
    <row r="14" spans="1:26" ht="30" customHeight="1">
      <c r="A14" s="86"/>
      <c r="B14" s="82" t="s">
        <v>26</v>
      </c>
      <c r="C14" s="62">
        <v>1</v>
      </c>
      <c r="D14" s="72" t="s">
        <v>36</v>
      </c>
      <c r="E14" s="62" t="s">
        <v>34</v>
      </c>
      <c r="F14" s="63">
        <v>44256</v>
      </c>
      <c r="G14" s="64">
        <v>44804</v>
      </c>
      <c r="H14" s="65">
        <f t="shared" ref="H14" si="12">IF(F14="","",YEAR(G14)-YEAR(F14)+INT((MONTH(G14)-MONTH(F14)+INT((DAY(G14)-DAY(F14)+1)/CHOOSE(MONTH(G14),31,IF(MOD(G14,1461)&lt;367,29,28),31,30,31,30,31,31,30,31,30,31)))/12))</f>
        <v>1</v>
      </c>
      <c r="I14" s="66">
        <f t="shared" ref="I14" si="13">IF(H14="","",MOD((MONTH(G14)-MONTH(F14))+INT((DAY(G14)-DAY(F14)+1)/CHOOSE(MONTH(G14),31,IF(MOD(G14,1461)&lt;367,29,28),31,30,31,30,31,31,30,31,30,31)),12))</f>
        <v>6</v>
      </c>
      <c r="J14" s="67">
        <f t="shared" ref="J14" si="14">IF(I14="","",MOD(DAY(G14)-DAY(F14)+1,CHOOSE(MONTH(G14),31,IF(MOD(G14,1461)&lt;367,29,28),31,30,31,30,31,31,30,31,30,31)))</f>
        <v>0</v>
      </c>
      <c r="K14" s="68">
        <v>0.3</v>
      </c>
      <c r="L14" s="65">
        <f>IF(J14="","",INT((H14*12+I14)*K14/12))</f>
        <v>0</v>
      </c>
      <c r="M14" s="66">
        <f t="shared" ref="M14" si="15">IF(L14="","",INT((H14*12+I14)*K14-L14*12))</f>
        <v>5</v>
      </c>
      <c r="N14" s="73">
        <f t="shared" ref="N14" si="16">IF(M14="","",INT(((((H14*12+I14)*K14-L14*12)-INT(((H14*12+I14)*K14-L14*12)))*30+J14*K14)))</f>
        <v>12</v>
      </c>
      <c r="O14" s="22"/>
    </row>
    <row r="15" spans="1:26" ht="30" customHeight="1">
      <c r="A15" s="86"/>
      <c r="B15" s="83"/>
      <c r="C15" s="51"/>
      <c r="D15" s="52"/>
      <c r="E15" s="51"/>
      <c r="F15" s="53"/>
      <c r="G15" s="54"/>
      <c r="H15" s="55"/>
      <c r="I15" s="56"/>
      <c r="J15" s="57"/>
      <c r="K15" s="58"/>
      <c r="L15" s="40"/>
      <c r="M15" s="41"/>
      <c r="N15" s="42"/>
      <c r="O15" s="21"/>
    </row>
    <row r="16" spans="1:26" ht="30" customHeight="1">
      <c r="A16" s="86"/>
      <c r="B16" s="83"/>
      <c r="C16" s="44"/>
      <c r="D16" s="48"/>
      <c r="E16" s="49"/>
      <c r="F16" s="45"/>
      <c r="G16" s="46"/>
      <c r="H16" s="40" t="str">
        <f t="shared" ref="H16" si="17">IF(F16="","",YEAR(G16)-YEAR(F16)+INT((MONTH(G16)-MONTH(F16)+INT((DAY(G16)-DAY(F16)+1)/CHOOSE(MONTH(G16),31,IF(MOD(G16,1461)&lt;367,29,28),31,30,31,30,31,31,30,31,30,31)))/12))</f>
        <v/>
      </c>
      <c r="I16" s="41" t="str">
        <f t="shared" ref="I16" si="18">IF(H16="","",MOD((MONTH(G16)-MONTH(F16))+INT((DAY(G16)-DAY(F16)+1)/CHOOSE(MONTH(G16),31,IF(MOD(G16,1461)&lt;367,29,28),31,30,31,30,31,31,30,31,30,31)),12))</f>
        <v/>
      </c>
      <c r="J16" s="47" t="str">
        <f t="shared" ref="J16" si="19">IF(I16="","",MOD(DAY(G16)-DAY(F16)+1,CHOOSE(MONTH(G16),31,IF(MOD(G16,1461)&lt;367,29,28),31,30,31,30,31,31,30,31,30,31)))</f>
        <v/>
      </c>
      <c r="K16" s="39"/>
      <c r="L16" s="40" t="str">
        <f t="shared" ref="L16" si="20">IF(J16="","",INT((H16*12+I16)*K16/12))</f>
        <v/>
      </c>
      <c r="M16" s="41" t="str">
        <f t="shared" ref="M16" si="21">IF(L16="","",INT((H16*12+I16)*K16-L16*12))</f>
        <v/>
      </c>
      <c r="N16" s="42" t="str">
        <f t="shared" ref="N16" si="22">IF(M16="","",INT(((((H16*12+I16)*K16-L16*12)-INT(((H16*12+I16)*K16-L16*12)))*30+J16*K16)))</f>
        <v/>
      </c>
    </row>
    <row r="17" spans="1:14" ht="30" customHeight="1">
      <c r="A17" s="86"/>
      <c r="B17" s="83"/>
      <c r="C17" s="44"/>
      <c r="D17" s="48"/>
      <c r="E17" s="49"/>
      <c r="F17" s="45"/>
      <c r="G17" s="46"/>
      <c r="H17" s="40" t="str">
        <f t="shared" ref="H17" si="23">IF(F17="","",YEAR(G17)-YEAR(F17)+INT((MONTH(G17)-MONTH(F17)+INT((DAY(G17)-DAY(F17)+1)/CHOOSE(MONTH(G17),31,IF(MOD(G17,1461)&lt;367,29,28),31,30,31,30,31,31,30,31,30,31)))/12))</f>
        <v/>
      </c>
      <c r="I17" s="41" t="str">
        <f t="shared" ref="I17" si="24">IF(H17="","",MOD((MONTH(G17)-MONTH(F17))+INT((DAY(G17)-DAY(F17)+1)/CHOOSE(MONTH(G17),31,IF(MOD(G17,1461)&lt;367,29,28),31,30,31,30,31,31,30,31,30,31)),12))</f>
        <v/>
      </c>
      <c r="J17" s="47" t="str">
        <f t="shared" ref="J17" si="25">IF(I17="","",MOD(DAY(G17)-DAY(F17)+1,CHOOSE(MONTH(G17),31,IF(MOD(G17,1461)&lt;367,29,28),31,30,31,30,31,31,30,31,30,31)))</f>
        <v/>
      </c>
      <c r="K17" s="39"/>
      <c r="L17" s="40" t="str">
        <f>IF(J17="","",INT((H17*12+I17)*K17/12))</f>
        <v/>
      </c>
      <c r="M17" s="41" t="str">
        <f>IF(L17="","",INT((H17*12+I17)*K17-L17*12))</f>
        <v/>
      </c>
      <c r="N17" s="42" t="str">
        <f t="shared" ref="N17" si="26">IF(M17="","",INT(((((H17*12+I17)*K17-L17*12)-INT(((H17*12+I17)*K17-L17*12)))*30+J17*K17)))</f>
        <v/>
      </c>
    </row>
    <row r="18" spans="1:14" ht="30" customHeight="1">
      <c r="A18" s="86"/>
      <c r="B18" s="83"/>
      <c r="C18" s="44"/>
      <c r="D18" s="48"/>
      <c r="E18" s="49"/>
      <c r="F18" s="45"/>
      <c r="G18" s="46"/>
      <c r="H18" s="40"/>
      <c r="I18" s="41"/>
      <c r="J18" s="47"/>
      <c r="K18" s="39"/>
      <c r="L18" s="40"/>
      <c r="M18" s="41"/>
      <c r="N18" s="42"/>
    </row>
    <row r="19" spans="1:14" ht="30" customHeight="1">
      <c r="A19" s="86"/>
      <c r="B19" s="84"/>
      <c r="C19" s="44"/>
      <c r="D19" s="48"/>
      <c r="E19" s="50"/>
      <c r="F19" s="45"/>
      <c r="G19" s="46"/>
      <c r="H19" s="40"/>
      <c r="I19" s="41"/>
      <c r="J19" s="47"/>
      <c r="K19" s="39"/>
      <c r="L19" s="40"/>
      <c r="M19" s="41"/>
      <c r="N19" s="42"/>
    </row>
    <row r="20" spans="1:14" ht="30" customHeight="1">
      <c r="A20" s="86"/>
      <c r="B20" s="20" t="s">
        <v>0</v>
      </c>
      <c r="C20" s="108"/>
      <c r="D20" s="108"/>
      <c r="E20" s="6"/>
      <c r="F20" s="3"/>
      <c r="G20" s="6"/>
      <c r="H20" s="9" t="str">
        <f t="shared" ref="H20" si="27">IF(F20="","",YEAR(G20)-YEAR(F20)+INT((MONTH(G20)-MONTH(F20)+INT((DAY(G20)-DAY(F20)+1)/CHOOSE(MONTH(G20),31,IF(MOD(G20,1461)&lt;367,29,28),31,30,31,30,31,31,30,31,30,31)))/12))</f>
        <v/>
      </c>
      <c r="I20" s="10" t="str">
        <f t="shared" ref="I20" si="28">IF(H20="","",MOD((MONTH(G20)-MONTH(F20))+INT((DAY(G20)-DAY(F20)+1)/CHOOSE(MONTH(G20),31,IF(MOD(G20,1461)&lt;367,29,28),31,30,31,30,31,31,30,31,30,31)),12))</f>
        <v/>
      </c>
      <c r="J20" s="11" t="str">
        <f t="shared" ref="J20" si="29">IF(I20="","",MOD(DAY(G20)-DAY(F20)+1,CHOOSE(MONTH(G20),31,IF(MOD(G20,1461)&lt;367,29,28),31,30,31,30,31,31,30,31,30,31)))</f>
        <v/>
      </c>
      <c r="K20" s="4"/>
      <c r="L20" s="9">
        <f>SUM(L14:L19)+INT((SUM(M14:M19)+INT(SUM(N14:N19)/30))/12)</f>
        <v>0</v>
      </c>
      <c r="M20" s="10">
        <f>MOD(INT(SUM(N14:N19)/30)+SUM(M14:M19),12)</f>
        <v>5</v>
      </c>
      <c r="N20" s="12">
        <f>MOD(SUM(N14:N19),30)</f>
        <v>12</v>
      </c>
    </row>
    <row r="21" spans="1:14" ht="30" customHeight="1" thickBot="1">
      <c r="A21" s="87"/>
      <c r="B21" s="13" t="s">
        <v>2</v>
      </c>
      <c r="C21" s="106"/>
      <c r="D21" s="107"/>
      <c r="E21" s="14"/>
      <c r="F21" s="15"/>
      <c r="G21" s="14"/>
      <c r="H21" s="16"/>
      <c r="I21" s="17"/>
      <c r="J21" s="18"/>
      <c r="K21" s="19"/>
      <c r="L21" s="27">
        <f>(L13+L20)+INT((((M13+M20)+INT(N13+N20)/30))/12)</f>
        <v>8</v>
      </c>
      <c r="M21" s="28">
        <f>MOD(INT((N13+N20)/30)+(M13+M20),12)</f>
        <v>3</v>
      </c>
      <c r="N21" s="29">
        <f>MOD((N13+N20),30)</f>
        <v>12</v>
      </c>
    </row>
    <row r="22" spans="1:14" ht="30" customHeight="1">
      <c r="A22" s="85" t="s">
        <v>28</v>
      </c>
      <c r="B22" s="88" t="s">
        <v>14</v>
      </c>
      <c r="C22" s="89"/>
      <c r="D22" s="89"/>
      <c r="E22" s="90"/>
      <c r="F22" s="91" t="s">
        <v>13</v>
      </c>
      <c r="G22" s="92"/>
      <c r="H22" s="92"/>
      <c r="I22" s="92"/>
      <c r="J22" s="92"/>
      <c r="K22" s="93" t="s">
        <v>29</v>
      </c>
      <c r="L22" s="94"/>
      <c r="M22" s="94"/>
      <c r="N22" s="95"/>
    </row>
    <row r="23" spans="1:14" ht="30" customHeight="1">
      <c r="A23" s="86"/>
      <c r="B23" s="96" t="s">
        <v>4</v>
      </c>
      <c r="C23" s="96"/>
      <c r="D23" s="24" t="s">
        <v>1</v>
      </c>
      <c r="E23" s="24" t="s">
        <v>3</v>
      </c>
      <c r="F23" s="7" t="s">
        <v>4</v>
      </c>
      <c r="G23" s="7" t="s">
        <v>1</v>
      </c>
      <c r="H23" s="97" t="s">
        <v>3</v>
      </c>
      <c r="I23" s="97"/>
      <c r="J23" s="97"/>
      <c r="K23" s="30" t="s">
        <v>5</v>
      </c>
      <c r="L23" s="98" t="s">
        <v>6</v>
      </c>
      <c r="M23" s="97"/>
      <c r="N23" s="99"/>
    </row>
    <row r="24" spans="1:14" ht="30" customHeight="1" thickBot="1">
      <c r="A24" s="87"/>
      <c r="B24" s="110">
        <v>2</v>
      </c>
      <c r="C24" s="111"/>
      <c r="D24" s="25">
        <v>2</v>
      </c>
      <c r="E24" s="26">
        <v>4</v>
      </c>
      <c r="F24" s="59">
        <f>ROUND(L13 + (M13/12) + (N13/360), 2)</f>
        <v>7.83</v>
      </c>
      <c r="G24" s="59">
        <f>ROUND(L20 + (M20/12) + (N20/360), 2)</f>
        <v>0.45</v>
      </c>
      <c r="H24" s="112">
        <f>F24+G24</f>
        <v>8.2799999999999994</v>
      </c>
      <c r="I24" s="112"/>
      <c r="J24" s="112"/>
      <c r="K24" s="31" t="s">
        <v>7</v>
      </c>
      <c r="L24" s="103"/>
      <c r="M24" s="104"/>
      <c r="N24" s="105"/>
    </row>
    <row r="25" spans="1:14" ht="36" customHeight="1" thickBot="1">
      <c r="A25" s="79" t="s">
        <v>24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1"/>
    </row>
  </sheetData>
  <mergeCells count="34">
    <mergeCell ref="A1:N1"/>
    <mergeCell ref="A2:A4"/>
    <mergeCell ref="B2:C2"/>
    <mergeCell ref="D2:F2"/>
    <mergeCell ref="G2:J2"/>
    <mergeCell ref="K2:N2"/>
    <mergeCell ref="B3:C3"/>
    <mergeCell ref="D3:F3"/>
    <mergeCell ref="G3:J3"/>
    <mergeCell ref="K3:N3"/>
    <mergeCell ref="B4:C4"/>
    <mergeCell ref="D4:F4"/>
    <mergeCell ref="K4:N4"/>
    <mergeCell ref="C13:D13"/>
    <mergeCell ref="C20:D20"/>
    <mergeCell ref="F5:J5"/>
    <mergeCell ref="B24:C24"/>
    <mergeCell ref="H24:J24"/>
    <mergeCell ref="O2:Z3"/>
    <mergeCell ref="G4:J4"/>
    <mergeCell ref="A25:N25"/>
    <mergeCell ref="B14:B19"/>
    <mergeCell ref="A22:A24"/>
    <mergeCell ref="B22:E22"/>
    <mergeCell ref="F22:J22"/>
    <mergeCell ref="K22:N22"/>
    <mergeCell ref="B23:C23"/>
    <mergeCell ref="H23:J23"/>
    <mergeCell ref="L23:N23"/>
    <mergeCell ref="A5:A21"/>
    <mergeCell ref="L5:N5"/>
    <mergeCell ref="B5:B12"/>
    <mergeCell ref="L24:N24"/>
    <mergeCell ref="C21:D21"/>
  </mergeCells>
  <phoneticPr fontId="1" type="noConversion"/>
  <printOptions horizontalCentered="1"/>
  <pageMargins left="0.59055118110236227" right="0.59055118110236227" top="0.78740157480314965" bottom="0.51181102362204722" header="0.39370078740157483" footer="0.31496062992125984"/>
  <pageSetup paperSize="9" scale="9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자격인정조서</vt:lpstr>
      <vt:lpstr>자격인정조서!Print_Area</vt:lpstr>
    </vt:vector>
  </TitlesOfParts>
  <Company>pnu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2026-05-28T07:01:42Z</cp:lastPrinted>
  <dcterms:created xsi:type="dcterms:W3CDTF">2010-11-26T02:46:34Z</dcterms:created>
  <dcterms:modified xsi:type="dcterms:W3CDTF">2026-07-31T06:07:32Z</dcterms:modified>
</cp:coreProperties>
</file>